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heckCompatibility="1" defaultThemeVersion="124226"/>
  <bookViews>
    <workbookView xWindow="120" yWindow="1185" windowWidth="15120" windowHeight="69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Лист1!$A$1:$E$91</definedName>
  </definedNames>
  <calcPr calcId="144525"/>
</workbook>
</file>

<file path=xl/calcChain.xml><?xml version="1.0" encoding="utf-8"?>
<calcChain xmlns="http://schemas.openxmlformats.org/spreadsheetml/2006/main">
  <c r="D43" i="1" l="1"/>
  <c r="C43" i="1"/>
  <c r="E49" i="1"/>
  <c r="D11" i="1"/>
  <c r="C11" i="1"/>
  <c r="E28" i="1"/>
  <c r="D34" i="1"/>
  <c r="C34" i="1"/>
  <c r="E42" i="1"/>
  <c r="E41" i="1"/>
  <c r="E40" i="1"/>
  <c r="D29" i="1"/>
  <c r="C29" i="1"/>
  <c r="E33" i="1"/>
  <c r="C8" i="1" l="1"/>
  <c r="E34" i="1"/>
  <c r="E47" i="1"/>
  <c r="E48" i="1"/>
  <c r="E11" i="1" l="1"/>
  <c r="E27" i="1"/>
  <c r="E26" i="1"/>
  <c r="E25" i="1"/>
  <c r="E24" i="1"/>
  <c r="E23" i="1"/>
  <c r="D82" i="1"/>
  <c r="E82" i="1" s="1"/>
  <c r="C82" i="1"/>
  <c r="E86" i="1"/>
  <c r="E17" i="1" l="1"/>
  <c r="E16" i="1"/>
  <c r="E21" i="1"/>
  <c r="E15" i="1"/>
  <c r="D80" i="1" l="1"/>
  <c r="D78" i="1" s="1"/>
  <c r="C80" i="1"/>
  <c r="C78" i="1" l="1"/>
  <c r="C7" i="1" s="1"/>
  <c r="E85" i="1"/>
  <c r="E81" i="1"/>
  <c r="E35" i="1"/>
  <c r="E37" i="1"/>
  <c r="E10" i="1" l="1"/>
  <c r="E12" i="1"/>
  <c r="E13" i="1"/>
  <c r="E14" i="1"/>
  <c r="E18" i="1"/>
  <c r="E19" i="1"/>
  <c r="E20" i="1"/>
  <c r="E22" i="1"/>
  <c r="E30" i="1"/>
  <c r="E31" i="1"/>
  <c r="E32" i="1"/>
  <c r="E36" i="1"/>
  <c r="E38" i="1"/>
  <c r="E39" i="1"/>
  <c r="E44" i="1"/>
  <c r="E45" i="1"/>
  <c r="E46" i="1"/>
  <c r="E53" i="1"/>
  <c r="E54" i="1"/>
  <c r="E55" i="1"/>
  <c r="E56" i="1"/>
  <c r="E57" i="1"/>
  <c r="E58" i="1"/>
  <c r="E59" i="1"/>
  <c r="E60" i="1"/>
  <c r="E61" i="1"/>
  <c r="E62" i="1"/>
  <c r="E63" i="1"/>
  <c r="E65" i="1"/>
  <c r="E66" i="1"/>
  <c r="E67" i="1"/>
  <c r="E68" i="1"/>
  <c r="E69" i="1"/>
  <c r="E70" i="1"/>
  <c r="E71" i="1"/>
  <c r="E72" i="1"/>
  <c r="E73" i="1"/>
  <c r="E75" i="1"/>
  <c r="E76" i="1"/>
  <c r="E77" i="1"/>
  <c r="E83" i="1"/>
  <c r="E84" i="1"/>
  <c r="D74" i="1" l="1"/>
  <c r="D64" i="1"/>
  <c r="D52" i="1"/>
  <c r="C74" i="1"/>
  <c r="D50" i="1" l="1"/>
  <c r="D8" i="1"/>
  <c r="E29" i="1"/>
  <c r="E74" i="1"/>
  <c r="E43" i="1"/>
  <c r="D7" i="1" l="1"/>
  <c r="E80" i="1" l="1"/>
  <c r="C64" i="1"/>
  <c r="E64" i="1" s="1"/>
  <c r="E78" i="1" l="1"/>
  <c r="C52" i="1" l="1"/>
  <c r="E52" i="1" s="1"/>
  <c r="C89" i="1" l="1"/>
  <c r="E8" i="1" l="1"/>
  <c r="C50" i="1"/>
  <c r="E50" i="1" s="1"/>
  <c r="E7" i="1" l="1"/>
</calcChain>
</file>

<file path=xl/sharedStrings.xml><?xml version="1.0" encoding="utf-8"?>
<sst xmlns="http://schemas.openxmlformats.org/spreadsheetml/2006/main" count="155" uniqueCount="137">
  <si>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</si>
  <si>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</si>
  <si>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</si>
  <si>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</si>
  <si>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</si>
  <si>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</si>
  <si>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</si>
  <si>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</si>
  <si>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</si>
  <si>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</si>
  <si>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</si>
  <si>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9170076040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</si>
  <si>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</si>
  <si>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</si>
  <si>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</si>
  <si>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</si>
  <si>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</si>
  <si>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</si>
  <si>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</si>
  <si>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</si>
  <si>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</si>
  <si>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</si>
  <si>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</si>
  <si>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>0360001510</t>
  </si>
  <si>
    <t>0370075130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</si>
  <si>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</si>
  <si>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</si>
  <si>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</si>
  <si>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</si>
  <si>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Отдел культуры администрации Северо-Енисейского района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</si>
  <si>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</si>
  <si>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</si>
  <si>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</si>
  <si>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</si>
  <si>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0380006400</t>
  </si>
  <si>
    <t>тел. 8 (39160) 21-1-61</t>
  </si>
  <si>
    <t>0240010480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</si>
  <si>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</si>
  <si>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0810010490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</si>
  <si>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</si>
  <si>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0820010490</t>
  </si>
  <si>
    <t>0230076490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</si>
  <si>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</si>
  <si>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</si>
  <si>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</si>
  <si>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</si>
  <si>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</si>
  <si>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</si>
  <si>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0810077450</t>
  </si>
  <si>
    <t>0820077450</t>
  </si>
  <si>
    <t>0510010210</t>
  </si>
  <si>
    <t>1670010210</t>
  </si>
  <si>
    <t>8410010210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</si>
  <si>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</si>
  <si>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2010010210</t>
  </si>
  <si>
    <t>0240010210</t>
  </si>
  <si>
    <t>0250010210</t>
  </si>
  <si>
    <t>0840010210</t>
  </si>
  <si>
    <t>0910010210</t>
  </si>
  <si>
    <t>0920010210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</si>
  <si>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</si>
  <si>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</si>
  <si>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</si>
  <si>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социальной защиты населения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</si>
  <si>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</si>
  <si>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Управление образование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</si>
  <si>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</si>
  <si>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</si>
  <si>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</si>
  <si>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</si>
  <si>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2110075870</t>
  </si>
  <si>
    <t>0240077440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</si>
  <si>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</si>
  <si>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0840077450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</si>
  <si>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</si>
  <si>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</si>
  <si>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8410010390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</si>
  <si>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</si>
  <si>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241F255550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</si>
  <si>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</si>
  <si>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</si>
  <si>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08100L5190</t>
  </si>
  <si>
    <t>081A154540</t>
  </si>
  <si>
    <t>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«Сохранение культурного наследия» государственной программы Красноярского края «Развитие культуры и туризма»</t>
  </si>
  <si>
    <t>0210078400</t>
  </si>
  <si>
    <t>0410075710</t>
  </si>
  <si>
    <t>0820078400</t>
  </si>
  <si>
    <t>2210078400</t>
  </si>
  <si>
    <t>0420075720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</si>
  <si>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</si>
  <si>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</si>
  <si>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</si>
  <si>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Заместитель главы района по финансам и бюджетному устройству, руководителя Финансового управления администрации
Северо-Енисейского района</t>
  </si>
  <si>
    <t>А.Э. Перепелица</t>
  </si>
  <si>
    <t>0240010310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</si>
  <si>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</si>
  <si>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0820010310</t>
  </si>
  <si>
    <t>0830010310</t>
  </si>
  <si>
    <t>0820010480</t>
  </si>
  <si>
    <t>0910074180</t>
  </si>
  <si>
    <t>0910074360</t>
  </si>
  <si>
    <t>Субсидии бюджетам муниципальных районов и городских округов Красноярского края на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</si>
  <si>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</si>
  <si>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2220077410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</si>
  <si>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</si>
  <si>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123R374920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</si>
  <si>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</si>
  <si>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16300L4970</t>
  </si>
  <si>
    <t>0810074880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</si>
  <si>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</si>
  <si>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0920074540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</si>
  <si>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</si>
  <si>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</si>
  <si>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</si>
  <si>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</si>
  <si>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</si>
  <si>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</si>
  <si>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</si>
  <si>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</si>
  <si>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</si>
  <si>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</si>
  <si>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</si>
  <si>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</si>
  <si>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</si>
  <si>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</si>
  <si>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</si>
  <si>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</si>
  <si>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</si>
  <si>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</si>
  <si>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</si>
  <si>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</si>
  <si>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</si>
  <si>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</si>
  <si>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к месту отдыха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</si>
  <si>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Исполнитель: Хурсанова Татьяна Владимировна</t>
  </si>
  <si>
    <t>Приложение к сведениям об исполнении бюджета  района
по состоянию на 01.08.2019</t>
  </si>
  <si>
    <t>Информация об исполнении субсидий, субвенций и иных межбюджетных трансфертов, 
имеющих целевое назначение по состоянию на 01.08.2019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</si>
</sst>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/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165" fontId="9" fillId="2" borderId="1" xfId="0" applyNumberFormat="1" applyFont="1" applyFill="1" applyBorder="1" applyAlignment="1" applyProtection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0" fontId="8" fillId="2" borderId="1" xfId="0" applyFont="1" applyFill="1" applyBorder="1" applyAlignment="1">
      <alignment horizontal="left" wrapText="1"/>
    </xf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0" fontId="8" fillId="2" borderId="1" xfId="0" applyFont="1" applyFill="1" applyBorder="1" applyAlignment="1">
      <alignment horizontal="left" wrapText="1"/>
    </xf>
    <xf numFmtId="4" fontId="1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 applyProtection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9" fillId="2" borderId="1" xfId="0" applyNumberFormat="1" applyFont="1" applyFill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0" fontId="7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9" fillId="2" borderId="0" xfId="0" applyFont="1" applyFill="1" applyAlignment="1">
      <alignment horizontal="right"/>
    </xf>
    <xf numFmtId="0" fontId="11" fillId="2" borderId="0" xfId="0" applyFont="1" applyFill="1" applyBorder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3"/>
  <sheetViews>
    <sheetView tabSelected="1" topLeftCell="A79" workbookViewId="0">
      <selection activeCell="B10" sqref="B10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6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46" t="s">
        <v>135</v>
      </c>
      <c r="C1" s="47"/>
      <c r="D1" s="47"/>
      <c r="E1" s="47"/>
    </row>
    <row r="2" spans="1:14" x14ac:dyDescent="0.25">
      <c r="K2" s="8"/>
      <c r="L2" s="8"/>
      <c r="M2" s="8"/>
      <c r="N2" s="8"/>
    </row>
    <row r="3" spans="1:14" ht="12.75" customHeight="1" x14ac:dyDescent="0.25">
      <c r="A3" s="48" t="s">
        <v>136</v>
      </c>
      <c r="B3" s="48"/>
      <c r="C3" s="48"/>
      <c r="D3" s="48"/>
      <c r="E3" s="48"/>
      <c r="K3" s="8"/>
      <c r="L3" s="9"/>
      <c r="M3" s="9"/>
      <c r="N3" s="8"/>
    </row>
    <row r="4" spans="1:14" x14ac:dyDescent="0.25">
      <c r="A4" s="48"/>
      <c r="B4" s="48"/>
      <c r="C4" s="48"/>
      <c r="D4" s="48"/>
      <c r="E4" s="48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60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45" t="s">
        <v>31</v>
      </c>
      <c r="B7" s="45"/>
      <c r="C7" s="35">
        <f>C8+C50+C78</f>
        <v>748734.1</v>
      </c>
      <c r="D7" s="35">
        <f>D8+D50+D78</f>
        <v>507036.1</v>
      </c>
      <c r="E7" s="14">
        <f>D7/C7*100</f>
        <v>67.719114168835105</v>
      </c>
      <c r="F7" s="23"/>
      <c r="G7" s="23"/>
      <c r="H7" s="3"/>
      <c r="K7" s="8"/>
      <c r="L7" s="10"/>
      <c r="M7" s="10"/>
      <c r="N7" s="8"/>
    </row>
    <row r="8" spans="1:14" ht="15.75" x14ac:dyDescent="0.25">
      <c r="A8" s="40" t="s">
        <v>12</v>
      </c>
      <c r="B8" s="40"/>
      <c r="C8" s="35">
        <f>C11+C29+C34+C43+C10</f>
        <v>343821</v>
      </c>
      <c r="D8" s="35">
        <f>D11+D29+D34+D43+D10</f>
        <v>239040.09999999998</v>
      </c>
      <c r="E8" s="14">
        <f t="shared" ref="E8:E44" si="0">D8/C8*100</f>
        <v>69.524578196212559</v>
      </c>
      <c r="F8" s="23"/>
      <c r="G8" s="23"/>
      <c r="H8" s="3"/>
      <c r="K8" s="8"/>
      <c r="L8" s="10"/>
      <c r="M8" s="10"/>
      <c r="N8" s="8"/>
    </row>
    <row r="9" spans="1:14" ht="15.75" x14ac:dyDescent="0.25">
      <c r="A9" s="44" t="s">
        <v>25</v>
      </c>
      <c r="B9" s="44"/>
      <c r="C9" s="36"/>
      <c r="D9" s="36"/>
      <c r="E9" s="20"/>
      <c r="F9" s="23"/>
      <c r="G9" s="3"/>
      <c r="H9" s="3"/>
      <c r="K9" s="8"/>
      <c r="L9" s="10"/>
      <c r="M9" s="10"/>
      <c r="N9" s="8"/>
    </row>
    <row r="10" spans="1:14" ht="78.75" x14ac:dyDescent="0.25">
      <c r="A10" s="28"/>
      <c r="B10" s="28" t="s">
        <v>30</v>
      </c>
      <c r="C10" s="37">
        <v>199999.3</v>
      </c>
      <c r="D10" s="37">
        <v>199999.3</v>
      </c>
      <c r="E10" s="20">
        <f t="shared" si="0"/>
        <v>100</v>
      </c>
      <c r="F10" s="23"/>
      <c r="G10" s="3"/>
      <c r="H10" s="3"/>
      <c r="K10" s="8"/>
      <c r="L10" s="10"/>
      <c r="M10" s="10"/>
      <c r="N10" s="8"/>
    </row>
    <row r="11" spans="1:14" ht="15.75" x14ac:dyDescent="0.25">
      <c r="A11" s="40" t="s">
        <v>61</v>
      </c>
      <c r="B11" s="40"/>
      <c r="C11" s="35">
        <f>SUM(C12:C28)</f>
        <v>97790.399999999994</v>
      </c>
      <c r="D11" s="35">
        <f>SUM(D12:D28)</f>
        <v>15378.200000000003</v>
      </c>
      <c r="E11" s="14">
        <f>D11/C11*100</f>
        <v>15.725674503836782</v>
      </c>
      <c r="F11" s="23"/>
      <c r="G11" s="23"/>
      <c r="H11" s="3"/>
      <c r="K11" s="8"/>
      <c r="L11" s="10"/>
      <c r="M11" s="10"/>
      <c r="N11" s="8"/>
    </row>
    <row r="12" spans="1:14" ht="78.75" x14ac:dyDescent="0.25">
      <c r="A12" s="17" t="s">
        <v>84</v>
      </c>
      <c r="B12" s="18" t="s">
        <v>89</v>
      </c>
      <c r="C12" s="34">
        <v>1024.3</v>
      </c>
      <c r="D12" s="34">
        <v>0</v>
      </c>
      <c r="E12" s="20">
        <f t="shared" si="0"/>
        <v>0</v>
      </c>
      <c r="F12" s="2"/>
      <c r="G12" s="3"/>
      <c r="H12" s="3"/>
      <c r="K12" s="8"/>
      <c r="L12" s="10"/>
      <c r="M12" s="10"/>
      <c r="N12" s="8"/>
    </row>
    <row r="13" spans="1:14" ht="141.75" x14ac:dyDescent="0.25">
      <c r="A13" s="17" t="s">
        <v>85</v>
      </c>
      <c r="B13" s="18" t="s">
        <v>90</v>
      </c>
      <c r="C13" s="34">
        <v>7000</v>
      </c>
      <c r="D13" s="34">
        <v>0</v>
      </c>
      <c r="E13" s="20">
        <f t="shared" si="0"/>
        <v>0</v>
      </c>
      <c r="F13" s="2"/>
      <c r="G13" s="3"/>
    </row>
    <row r="14" spans="1:14" ht="78.75" x14ac:dyDescent="0.25">
      <c r="A14" s="17" t="s">
        <v>88</v>
      </c>
      <c r="B14" s="18" t="s">
        <v>91</v>
      </c>
      <c r="C14" s="34">
        <v>41600</v>
      </c>
      <c r="D14" s="34">
        <v>0</v>
      </c>
      <c r="E14" s="20">
        <f t="shared" si="0"/>
        <v>0</v>
      </c>
      <c r="F14" s="2"/>
      <c r="G14" s="3"/>
    </row>
    <row r="15" spans="1:14" ht="63" x14ac:dyDescent="0.25">
      <c r="A15" s="17" t="s">
        <v>50</v>
      </c>
      <c r="B15" s="18" t="s">
        <v>53</v>
      </c>
      <c r="C15" s="34">
        <v>165</v>
      </c>
      <c r="D15" s="34">
        <v>105</v>
      </c>
      <c r="E15" s="20">
        <f t="shared" si="0"/>
        <v>63.636363636363633</v>
      </c>
      <c r="F15" s="2"/>
      <c r="G15" s="3"/>
    </row>
    <row r="16" spans="1:14" ht="63" x14ac:dyDescent="0.25">
      <c r="A16" s="17" t="s">
        <v>26</v>
      </c>
      <c r="B16" s="18" t="s">
        <v>32</v>
      </c>
      <c r="C16" s="34">
        <v>593.1</v>
      </c>
      <c r="D16" s="34">
        <v>0</v>
      </c>
      <c r="E16" s="20">
        <f t="shared" si="0"/>
        <v>0</v>
      </c>
      <c r="F16" s="2"/>
      <c r="G16" s="3"/>
    </row>
    <row r="17" spans="1:8" ht="78.75" x14ac:dyDescent="0.25">
      <c r="A17" s="17" t="s">
        <v>86</v>
      </c>
      <c r="B17" s="18" t="s">
        <v>89</v>
      </c>
      <c r="C17" s="34">
        <v>1262.3</v>
      </c>
      <c r="D17" s="34">
        <v>0</v>
      </c>
      <c r="E17" s="20">
        <f t="shared" si="0"/>
        <v>0</v>
      </c>
      <c r="F17" s="2"/>
      <c r="G17" s="3"/>
    </row>
    <row r="18" spans="1:8" ht="53.25" customHeight="1" x14ac:dyDescent="0.25">
      <c r="A18" s="17" t="s">
        <v>33</v>
      </c>
      <c r="B18" s="18" t="s">
        <v>27</v>
      </c>
      <c r="C18" s="34">
        <v>18960.8</v>
      </c>
      <c r="D18" s="34">
        <v>10162.700000000001</v>
      </c>
      <c r="E18" s="20">
        <f t="shared" si="0"/>
        <v>53.598476857516566</v>
      </c>
      <c r="F18" s="2"/>
      <c r="G18" s="3"/>
    </row>
    <row r="19" spans="1:8" ht="63" x14ac:dyDescent="0.25">
      <c r="A19" s="17" t="s">
        <v>74</v>
      </c>
      <c r="B19" s="18" t="s">
        <v>75</v>
      </c>
      <c r="C19" s="34">
        <v>8303.9</v>
      </c>
      <c r="D19" s="34">
        <v>0</v>
      </c>
      <c r="E19" s="20">
        <f t="shared" si="0"/>
        <v>0</v>
      </c>
      <c r="F19" s="2"/>
      <c r="G19" s="3"/>
    </row>
    <row r="20" spans="1:8" ht="63" x14ac:dyDescent="0.25">
      <c r="A20" s="17" t="s">
        <v>105</v>
      </c>
      <c r="B20" s="18" t="s">
        <v>106</v>
      </c>
      <c r="C20" s="34">
        <v>229.9</v>
      </c>
      <c r="D20" s="34">
        <v>0</v>
      </c>
      <c r="E20" s="20">
        <f t="shared" si="0"/>
        <v>0</v>
      </c>
      <c r="F20" s="2"/>
      <c r="G20" s="3"/>
    </row>
    <row r="21" spans="1:8" ht="63" x14ac:dyDescent="0.25">
      <c r="A21" s="17" t="s">
        <v>107</v>
      </c>
      <c r="B21" s="18" t="s">
        <v>79</v>
      </c>
      <c r="C21" s="34">
        <v>4060.7</v>
      </c>
      <c r="D21" s="34">
        <v>4060.7</v>
      </c>
      <c r="E21" s="20">
        <f t="shared" si="0"/>
        <v>100</v>
      </c>
      <c r="F21" s="2"/>
      <c r="G21" s="3"/>
    </row>
    <row r="22" spans="1:8" ht="63" x14ac:dyDescent="0.25">
      <c r="A22" s="17" t="s">
        <v>51</v>
      </c>
      <c r="B22" s="18" t="s">
        <v>53</v>
      </c>
      <c r="C22" s="34">
        <v>21.5</v>
      </c>
      <c r="D22" s="34">
        <v>13.7</v>
      </c>
      <c r="E22" s="20">
        <f t="shared" si="0"/>
        <v>63.720930232558139</v>
      </c>
      <c r="F22" s="2"/>
      <c r="G22" s="3"/>
    </row>
    <row r="23" spans="1:8" ht="63" x14ac:dyDescent="0.25">
      <c r="A23" s="17" t="s">
        <v>54</v>
      </c>
      <c r="B23" s="18" t="s">
        <v>53</v>
      </c>
      <c r="C23" s="34">
        <v>621.20000000000005</v>
      </c>
      <c r="D23" s="34">
        <v>395.3</v>
      </c>
      <c r="E23" s="20">
        <f t="shared" si="0"/>
        <v>63.634900193174495</v>
      </c>
      <c r="F23" s="2"/>
      <c r="G23" s="3"/>
    </row>
    <row r="24" spans="1:8" ht="78.75" x14ac:dyDescent="0.25">
      <c r="A24" s="17" t="s">
        <v>87</v>
      </c>
      <c r="B24" s="18" t="s">
        <v>89</v>
      </c>
      <c r="C24" s="34">
        <v>7500</v>
      </c>
      <c r="D24" s="34">
        <v>0</v>
      </c>
      <c r="E24" s="20">
        <f t="shared" si="0"/>
        <v>0</v>
      </c>
      <c r="F24" s="2"/>
      <c r="G24" s="3"/>
    </row>
    <row r="25" spans="1:8" ht="94.5" x14ac:dyDescent="0.25">
      <c r="A25" s="17" t="s">
        <v>103</v>
      </c>
      <c r="B25" s="18" t="s">
        <v>104</v>
      </c>
      <c r="C25" s="34">
        <v>1127.8</v>
      </c>
      <c r="D25" s="34">
        <v>0</v>
      </c>
      <c r="E25" s="20">
        <f t="shared" si="0"/>
        <v>0</v>
      </c>
      <c r="F25" s="2"/>
      <c r="G25" s="3"/>
    </row>
    <row r="26" spans="1:8" ht="63" x14ac:dyDescent="0.25">
      <c r="A26" s="17" t="s">
        <v>78</v>
      </c>
      <c r="B26" s="18" t="s">
        <v>80</v>
      </c>
      <c r="C26" s="34">
        <v>3150.6</v>
      </c>
      <c r="D26" s="34">
        <v>93.7</v>
      </c>
      <c r="E26" s="20">
        <f t="shared" si="0"/>
        <v>2.9740366914238558</v>
      </c>
      <c r="F26" s="2"/>
      <c r="G26" s="3"/>
    </row>
    <row r="27" spans="1:8" ht="63" x14ac:dyDescent="0.25">
      <c r="A27" s="17" t="s">
        <v>52</v>
      </c>
      <c r="B27" s="18" t="s">
        <v>53</v>
      </c>
      <c r="C27" s="34">
        <v>859.7</v>
      </c>
      <c r="D27" s="34">
        <v>547.1</v>
      </c>
      <c r="E27" s="20">
        <f t="shared" si="0"/>
        <v>63.638478539025243</v>
      </c>
      <c r="F27" s="2"/>
      <c r="G27" s="3"/>
    </row>
    <row r="28" spans="1:8" ht="47.25" x14ac:dyDescent="0.25">
      <c r="A28" s="17" t="s">
        <v>76</v>
      </c>
      <c r="B28" s="18" t="s">
        <v>77</v>
      </c>
      <c r="C28" s="34">
        <v>1309.5999999999999</v>
      </c>
      <c r="D28" s="34">
        <v>0</v>
      </c>
      <c r="E28" s="20">
        <f t="shared" si="0"/>
        <v>0</v>
      </c>
      <c r="F28" s="2"/>
      <c r="G28" s="3"/>
    </row>
    <row r="29" spans="1:8" ht="15.75" x14ac:dyDescent="0.25">
      <c r="A29" s="40" t="s">
        <v>62</v>
      </c>
      <c r="B29" s="40"/>
      <c r="C29" s="14">
        <f>SUM(C30:C33)</f>
        <v>19748.300000000003</v>
      </c>
      <c r="D29" s="14">
        <f>SUM(D30:D33)</f>
        <v>12020.6</v>
      </c>
      <c r="E29" s="14">
        <f t="shared" si="0"/>
        <v>60.8690368284865</v>
      </c>
      <c r="F29" s="31"/>
      <c r="G29" s="31"/>
      <c r="H29" s="23"/>
    </row>
    <row r="30" spans="1:8" ht="63" x14ac:dyDescent="0.25">
      <c r="A30" s="17" t="s">
        <v>55</v>
      </c>
      <c r="B30" s="18" t="s">
        <v>53</v>
      </c>
      <c r="C30" s="34">
        <v>15201.5</v>
      </c>
      <c r="D30" s="34">
        <v>9635.9</v>
      </c>
      <c r="E30" s="20">
        <f t="shared" si="0"/>
        <v>63.387823570042421</v>
      </c>
      <c r="F30" s="31"/>
      <c r="G30" s="31"/>
      <c r="H30" s="23"/>
    </row>
    <row r="31" spans="1:8" ht="63" x14ac:dyDescent="0.25">
      <c r="A31" s="17" t="s">
        <v>94</v>
      </c>
      <c r="B31" s="18" t="s">
        <v>95</v>
      </c>
      <c r="C31" s="34">
        <v>234.2</v>
      </c>
      <c r="D31" s="34">
        <v>156.19999999999999</v>
      </c>
      <c r="E31" s="20">
        <f t="shared" si="0"/>
        <v>66.695132365499575</v>
      </c>
      <c r="F31" s="2"/>
    </row>
    <row r="32" spans="1:8" ht="94.5" x14ac:dyDescent="0.25">
      <c r="A32" s="17" t="s">
        <v>36</v>
      </c>
      <c r="B32" s="18" t="s">
        <v>37</v>
      </c>
      <c r="C32" s="34">
        <v>4168.1000000000004</v>
      </c>
      <c r="D32" s="34">
        <v>2084</v>
      </c>
      <c r="E32" s="20">
        <f t="shared" si="0"/>
        <v>49.998800412658042</v>
      </c>
      <c r="F32" s="2"/>
    </row>
    <row r="33" spans="1:8" ht="63" x14ac:dyDescent="0.25">
      <c r="A33" s="17" t="s">
        <v>56</v>
      </c>
      <c r="B33" s="18" t="s">
        <v>53</v>
      </c>
      <c r="C33" s="34">
        <v>144.5</v>
      </c>
      <c r="D33" s="34">
        <v>144.5</v>
      </c>
      <c r="E33" s="20">
        <f t="shared" si="0"/>
        <v>100</v>
      </c>
      <c r="F33" s="2"/>
    </row>
    <row r="34" spans="1:8" ht="15.75" x14ac:dyDescent="0.25">
      <c r="A34" s="40" t="s">
        <v>29</v>
      </c>
      <c r="B34" s="40"/>
      <c r="C34" s="14">
        <f>SUM(C35:C42)</f>
        <v>24549.099999999995</v>
      </c>
      <c r="D34" s="14">
        <f>SUM(D35:D42)</f>
        <v>10958.900000000001</v>
      </c>
      <c r="E34" s="14">
        <f>D34/C34*100</f>
        <v>44.640740393741538</v>
      </c>
      <c r="F34" s="31"/>
      <c r="G34" s="31"/>
      <c r="H34" s="4"/>
    </row>
    <row r="35" spans="1:8" ht="47.25" x14ac:dyDescent="0.25">
      <c r="A35" s="17" t="s">
        <v>38</v>
      </c>
      <c r="B35" s="18" t="s">
        <v>39</v>
      </c>
      <c r="C35" s="34">
        <v>5068.2</v>
      </c>
      <c r="D35" s="34">
        <v>2202.3000000000002</v>
      </c>
      <c r="E35" s="20">
        <f t="shared" si="0"/>
        <v>43.453297028530848</v>
      </c>
      <c r="F35" s="25"/>
    </row>
    <row r="36" spans="1:8" ht="63" x14ac:dyDescent="0.25">
      <c r="A36" s="17" t="s">
        <v>108</v>
      </c>
      <c r="B36" s="18" t="s">
        <v>69</v>
      </c>
      <c r="C36" s="34">
        <v>106.7</v>
      </c>
      <c r="D36" s="34">
        <v>0</v>
      </c>
      <c r="E36" s="20">
        <f t="shared" si="0"/>
        <v>0</v>
      </c>
      <c r="F36" s="25"/>
    </row>
    <row r="37" spans="1:8" ht="47.25" x14ac:dyDescent="0.25">
      <c r="A37" s="17" t="s">
        <v>81</v>
      </c>
      <c r="B37" s="38" t="s">
        <v>109</v>
      </c>
      <c r="C37" s="34">
        <v>24.4</v>
      </c>
      <c r="D37" s="34">
        <v>0</v>
      </c>
      <c r="E37" s="20">
        <f t="shared" si="0"/>
        <v>0</v>
      </c>
      <c r="F37" s="2"/>
    </row>
    <row r="38" spans="1:8" ht="63" x14ac:dyDescent="0.25">
      <c r="A38" s="17" t="s">
        <v>96</v>
      </c>
      <c r="B38" s="18" t="s">
        <v>95</v>
      </c>
      <c r="C38" s="34">
        <v>48</v>
      </c>
      <c r="D38" s="34">
        <v>24</v>
      </c>
      <c r="E38" s="20">
        <f t="shared" si="0"/>
        <v>50</v>
      </c>
      <c r="F38" s="2"/>
    </row>
    <row r="39" spans="1:8" ht="94.5" x14ac:dyDescent="0.25">
      <c r="A39" s="17" t="s">
        <v>98</v>
      </c>
      <c r="B39" s="18" t="s">
        <v>37</v>
      </c>
      <c r="C39" s="34">
        <v>897.4</v>
      </c>
      <c r="D39" s="34">
        <v>374</v>
      </c>
      <c r="E39" s="20">
        <f t="shared" si="0"/>
        <v>41.675952752395808</v>
      </c>
      <c r="F39" s="2"/>
    </row>
    <row r="40" spans="1:8" ht="69" customHeight="1" x14ac:dyDescent="0.25">
      <c r="A40" s="17" t="s">
        <v>40</v>
      </c>
      <c r="B40" s="18" t="s">
        <v>39</v>
      </c>
      <c r="C40" s="34">
        <v>16589.599999999999</v>
      </c>
      <c r="D40" s="34">
        <v>7207.9</v>
      </c>
      <c r="E40" s="20">
        <f t="shared" si="0"/>
        <v>43.44830496214496</v>
      </c>
      <c r="F40" s="2"/>
    </row>
    <row r="41" spans="1:8" ht="69" customHeight="1" x14ac:dyDescent="0.25">
      <c r="A41" s="17" t="s">
        <v>97</v>
      </c>
      <c r="B41" s="18" t="s">
        <v>95</v>
      </c>
      <c r="C41" s="34">
        <v>30</v>
      </c>
      <c r="D41" s="34">
        <v>15</v>
      </c>
      <c r="E41" s="20">
        <f t="shared" si="0"/>
        <v>50</v>
      </c>
      <c r="F41" s="2"/>
    </row>
    <row r="42" spans="1:8" ht="96.75" customHeight="1" x14ac:dyDescent="0.25">
      <c r="A42" s="17" t="s">
        <v>57</v>
      </c>
      <c r="B42" s="18" t="s">
        <v>53</v>
      </c>
      <c r="C42" s="34">
        <v>1784.8</v>
      </c>
      <c r="D42" s="34">
        <v>1135.7</v>
      </c>
      <c r="E42" s="20">
        <f t="shared" si="0"/>
        <v>63.631779471089203</v>
      </c>
      <c r="F42" s="2"/>
    </row>
    <row r="43" spans="1:8" ht="15.75" x14ac:dyDescent="0.25">
      <c r="A43" s="40" t="s">
        <v>64</v>
      </c>
      <c r="B43" s="40"/>
      <c r="C43" s="21">
        <f>SUM(C44:C49)</f>
        <v>1733.9</v>
      </c>
      <c r="D43" s="21">
        <f>SUM(D44:D49)</f>
        <v>683.1</v>
      </c>
      <c r="E43" s="14">
        <f t="shared" si="0"/>
        <v>39.396735682565314</v>
      </c>
      <c r="F43" s="30"/>
    </row>
    <row r="44" spans="1:8" ht="63" x14ac:dyDescent="0.25">
      <c r="A44" s="17" t="s">
        <v>58</v>
      </c>
      <c r="B44" s="18" t="s">
        <v>53</v>
      </c>
      <c r="C44" s="34">
        <v>758.5</v>
      </c>
      <c r="D44" s="34">
        <v>479.6</v>
      </c>
      <c r="E44" s="20">
        <f t="shared" si="0"/>
        <v>63.230059327620303</v>
      </c>
      <c r="F44" s="30"/>
    </row>
    <row r="45" spans="1:8" ht="63" x14ac:dyDescent="0.25">
      <c r="A45" s="17" t="s">
        <v>99</v>
      </c>
      <c r="B45" s="18" t="s">
        <v>101</v>
      </c>
      <c r="C45" s="34">
        <v>500</v>
      </c>
      <c r="D45" s="34">
        <v>0</v>
      </c>
      <c r="E45" s="20">
        <f t="shared" ref="E45:E84" si="1">D45/C45*100</f>
        <v>0</v>
      </c>
      <c r="F45" s="2"/>
    </row>
    <row r="46" spans="1:8" ht="94.5" x14ac:dyDescent="0.25">
      <c r="A46" s="17" t="s">
        <v>100</v>
      </c>
      <c r="B46" s="18" t="s">
        <v>102</v>
      </c>
      <c r="C46" s="34">
        <v>16.7</v>
      </c>
      <c r="D46" s="34">
        <v>0</v>
      </c>
      <c r="E46" s="20">
        <f t="shared" si="1"/>
        <v>0</v>
      </c>
      <c r="F46" s="2"/>
    </row>
    <row r="47" spans="1:8" ht="63" x14ac:dyDescent="0.25">
      <c r="A47" s="17" t="s">
        <v>59</v>
      </c>
      <c r="B47" s="18" t="s">
        <v>53</v>
      </c>
      <c r="C47" s="34">
        <v>105</v>
      </c>
      <c r="D47" s="34">
        <v>70</v>
      </c>
      <c r="E47" s="20">
        <f t="shared" si="1"/>
        <v>66.666666666666657</v>
      </c>
      <c r="F47" s="2"/>
    </row>
    <row r="48" spans="1:8" ht="63" x14ac:dyDescent="0.25">
      <c r="A48" s="17" t="s">
        <v>110</v>
      </c>
      <c r="B48" s="18" t="s">
        <v>111</v>
      </c>
      <c r="C48" s="34">
        <v>86.5</v>
      </c>
      <c r="D48" s="34">
        <v>0</v>
      </c>
      <c r="E48" s="20">
        <f t="shared" si="1"/>
        <v>0</v>
      </c>
      <c r="F48" s="2"/>
    </row>
    <row r="49" spans="1:8" ht="47.25" x14ac:dyDescent="0.25">
      <c r="A49" s="17" t="s">
        <v>13</v>
      </c>
      <c r="B49" s="38" t="s">
        <v>28</v>
      </c>
      <c r="C49" s="34">
        <v>267.2</v>
      </c>
      <c r="D49" s="34">
        <v>133.5</v>
      </c>
      <c r="E49" s="20">
        <f t="shared" si="1"/>
        <v>49.962574850299404</v>
      </c>
      <c r="F49" s="2"/>
    </row>
    <row r="50" spans="1:8" ht="15.75" x14ac:dyDescent="0.25">
      <c r="A50" s="40" t="s">
        <v>14</v>
      </c>
      <c r="B50" s="40"/>
      <c r="C50" s="14">
        <f>C52+C64+C74</f>
        <v>395458.50000000006</v>
      </c>
      <c r="D50" s="14">
        <f>D52+D64+D74</f>
        <v>261344.40000000002</v>
      </c>
      <c r="E50" s="14">
        <f t="shared" si="1"/>
        <v>66.086428790884497</v>
      </c>
      <c r="F50" s="6"/>
    </row>
    <row r="51" spans="1:8" ht="15.75" x14ac:dyDescent="0.25">
      <c r="A51" s="44" t="s">
        <v>67</v>
      </c>
      <c r="B51" s="44"/>
      <c r="C51" s="20"/>
      <c r="D51" s="20"/>
      <c r="E51" s="20"/>
      <c r="F51" s="2"/>
      <c r="G51" s="3"/>
    </row>
    <row r="52" spans="1:8" ht="15.75" x14ac:dyDescent="0.25">
      <c r="A52" s="40" t="s">
        <v>61</v>
      </c>
      <c r="B52" s="40"/>
      <c r="C52" s="14">
        <f>SUM(C53:C63)</f>
        <v>109376.40000000002</v>
      </c>
      <c r="D52" s="14">
        <f>SUM(D53:D63)</f>
        <v>98055.10000000002</v>
      </c>
      <c r="E52" s="14">
        <f t="shared" si="1"/>
        <v>89.649229632717848</v>
      </c>
      <c r="F52" s="29"/>
      <c r="G52" s="29"/>
      <c r="H52" s="24"/>
    </row>
    <row r="53" spans="1:8" ht="110.25" x14ac:dyDescent="0.25">
      <c r="A53" s="17" t="s">
        <v>112</v>
      </c>
      <c r="B53" s="18" t="s">
        <v>113</v>
      </c>
      <c r="C53" s="34">
        <v>5094.3</v>
      </c>
      <c r="D53" s="34">
        <v>2631.7</v>
      </c>
      <c r="E53" s="20">
        <f t="shared" si="1"/>
        <v>51.659698093948137</v>
      </c>
      <c r="F53" s="2"/>
    </row>
    <row r="54" spans="1:8" ht="96.75" customHeight="1" x14ac:dyDescent="0.25">
      <c r="A54" s="17" t="s">
        <v>5</v>
      </c>
      <c r="B54" s="18" t="s">
        <v>114</v>
      </c>
      <c r="C54" s="34">
        <v>96520.6</v>
      </c>
      <c r="D54" s="34">
        <v>91000</v>
      </c>
      <c r="E54" s="20">
        <f t="shared" si="1"/>
        <v>94.28039195777896</v>
      </c>
    </row>
    <row r="55" spans="1:8" ht="94.5" x14ac:dyDescent="0.25">
      <c r="A55" s="17" t="s">
        <v>70</v>
      </c>
      <c r="B55" s="18" t="s">
        <v>115</v>
      </c>
      <c r="C55" s="34">
        <v>4252.1000000000004</v>
      </c>
      <c r="D55" s="34">
        <v>3007.5</v>
      </c>
      <c r="E55" s="20">
        <f t="shared" si="1"/>
        <v>70.729757061216802</v>
      </c>
    </row>
    <row r="56" spans="1:8" ht="94.5" x14ac:dyDescent="0.25">
      <c r="A56" s="17" t="s">
        <v>6</v>
      </c>
      <c r="B56" s="18" t="s">
        <v>116</v>
      </c>
      <c r="C56" s="34">
        <v>721</v>
      </c>
      <c r="D56" s="34">
        <v>0</v>
      </c>
      <c r="E56" s="20">
        <f t="shared" si="1"/>
        <v>0</v>
      </c>
    </row>
    <row r="57" spans="1:8" ht="47.25" x14ac:dyDescent="0.25">
      <c r="A57" s="17" t="s">
        <v>7</v>
      </c>
      <c r="B57" s="38" t="s">
        <v>43</v>
      </c>
      <c r="C57" s="34">
        <v>542.4</v>
      </c>
      <c r="D57" s="34">
        <v>292.60000000000002</v>
      </c>
      <c r="E57" s="20">
        <f t="shared" si="1"/>
        <v>53.945427728613573</v>
      </c>
    </row>
    <row r="58" spans="1:8" ht="47.25" x14ac:dyDescent="0.25">
      <c r="A58" s="17" t="s">
        <v>44</v>
      </c>
      <c r="B58" s="38" t="s">
        <v>117</v>
      </c>
      <c r="C58" s="34">
        <v>8.6</v>
      </c>
      <c r="D58" s="34">
        <v>8.6</v>
      </c>
      <c r="E58" s="20">
        <f t="shared" si="1"/>
        <v>100</v>
      </c>
    </row>
    <row r="59" spans="1:8" ht="78.75" x14ac:dyDescent="0.25">
      <c r="A59" s="17" t="s">
        <v>8</v>
      </c>
      <c r="B59" s="18" t="s">
        <v>118</v>
      </c>
      <c r="C59" s="34">
        <v>31.1</v>
      </c>
      <c r="D59" s="34">
        <v>11.3</v>
      </c>
      <c r="E59" s="20">
        <f t="shared" si="1"/>
        <v>36.334405144694536</v>
      </c>
    </row>
    <row r="60" spans="1:8" ht="94.5" x14ac:dyDescent="0.25">
      <c r="A60" s="17" t="s">
        <v>9</v>
      </c>
      <c r="B60" s="18" t="s">
        <v>119</v>
      </c>
      <c r="C60" s="34">
        <v>826.8</v>
      </c>
      <c r="D60" s="34">
        <v>448.1</v>
      </c>
      <c r="E60" s="20">
        <f t="shared" si="1"/>
        <v>54.196903725205615</v>
      </c>
    </row>
    <row r="61" spans="1:8" ht="47.25" x14ac:dyDescent="0.25">
      <c r="A61" s="17" t="s">
        <v>10</v>
      </c>
      <c r="B61" s="18" t="s">
        <v>120</v>
      </c>
      <c r="C61" s="34">
        <v>102.4</v>
      </c>
      <c r="D61" s="34">
        <v>36.200000000000003</v>
      </c>
      <c r="E61" s="20">
        <f t="shared" si="1"/>
        <v>35.3515625</v>
      </c>
    </row>
    <row r="62" spans="1:8" ht="63" x14ac:dyDescent="0.25">
      <c r="A62" s="17" t="s">
        <v>45</v>
      </c>
      <c r="B62" s="18" t="s">
        <v>121</v>
      </c>
      <c r="C62" s="34">
        <v>456.5</v>
      </c>
      <c r="D62" s="34">
        <v>196.1</v>
      </c>
      <c r="E62" s="20">
        <f t="shared" si="1"/>
        <v>42.957283680175244</v>
      </c>
    </row>
    <row r="63" spans="1:8" ht="63" x14ac:dyDescent="0.25">
      <c r="A63" s="17" t="s">
        <v>11</v>
      </c>
      <c r="B63" s="18" t="s">
        <v>122</v>
      </c>
      <c r="C63" s="34">
        <v>820.6</v>
      </c>
      <c r="D63" s="34">
        <v>423</v>
      </c>
      <c r="E63" s="20">
        <f t="shared" si="1"/>
        <v>51.547648062393371</v>
      </c>
    </row>
    <row r="64" spans="1:8" ht="15.75" x14ac:dyDescent="0.25">
      <c r="A64" s="40" t="s">
        <v>62</v>
      </c>
      <c r="B64" s="40"/>
      <c r="C64" s="22">
        <f>SUM(C65:C73)</f>
        <v>245270.7</v>
      </c>
      <c r="D64" s="22">
        <f>SUM(D65:D73)</f>
        <v>140297</v>
      </c>
      <c r="E64" s="14">
        <f t="shared" si="1"/>
        <v>57.200880496528939</v>
      </c>
    </row>
    <row r="65" spans="1:5" ht="94.5" x14ac:dyDescent="0.25">
      <c r="A65" s="17" t="s">
        <v>15</v>
      </c>
      <c r="B65" s="18" t="s">
        <v>123</v>
      </c>
      <c r="C65" s="34">
        <v>5528.6</v>
      </c>
      <c r="D65" s="34">
        <v>2461.8000000000002</v>
      </c>
      <c r="E65" s="20">
        <f t="shared" si="1"/>
        <v>44.528452049343414</v>
      </c>
    </row>
    <row r="66" spans="1:5" ht="48" customHeight="1" x14ac:dyDescent="0.25">
      <c r="A66" s="17" t="s">
        <v>41</v>
      </c>
      <c r="B66" s="18" t="s">
        <v>42</v>
      </c>
      <c r="C66" s="34">
        <v>3197.8</v>
      </c>
      <c r="D66" s="34">
        <v>2488.9</v>
      </c>
      <c r="E66" s="20">
        <f t="shared" si="1"/>
        <v>77.831634248545882</v>
      </c>
    </row>
    <row r="67" spans="1:5" ht="157.5" x14ac:dyDescent="0.25">
      <c r="A67" s="17" t="s">
        <v>16</v>
      </c>
      <c r="B67" s="18" t="s">
        <v>124</v>
      </c>
      <c r="C67" s="34">
        <v>30947.1</v>
      </c>
      <c r="D67" s="34">
        <v>16988.3</v>
      </c>
      <c r="E67" s="20">
        <f t="shared" si="1"/>
        <v>54.894642793670492</v>
      </c>
    </row>
    <row r="68" spans="1:5" ht="157.5" x14ac:dyDescent="0.25">
      <c r="A68" s="17" t="s">
        <v>17</v>
      </c>
      <c r="B68" s="18" t="s">
        <v>125</v>
      </c>
      <c r="C68" s="34">
        <v>27727.8</v>
      </c>
      <c r="D68" s="34">
        <v>13576</v>
      </c>
      <c r="E68" s="20">
        <f t="shared" si="1"/>
        <v>48.961691876023345</v>
      </c>
    </row>
    <row r="69" spans="1:5" ht="126" x14ac:dyDescent="0.25">
      <c r="A69" s="17" t="s">
        <v>18</v>
      </c>
      <c r="B69" s="18" t="s">
        <v>126</v>
      </c>
      <c r="C69" s="34">
        <v>165.8</v>
      </c>
      <c r="D69" s="34">
        <v>82.9</v>
      </c>
      <c r="E69" s="20">
        <f t="shared" si="1"/>
        <v>50</v>
      </c>
    </row>
    <row r="70" spans="1:5" ht="78.75" x14ac:dyDescent="0.25">
      <c r="A70" s="17" t="s">
        <v>19</v>
      </c>
      <c r="B70" s="18" t="s">
        <v>127</v>
      </c>
      <c r="C70" s="34">
        <v>1854.2</v>
      </c>
      <c r="D70" s="34">
        <v>946.9</v>
      </c>
      <c r="E70" s="20">
        <f t="shared" si="1"/>
        <v>51.06784597130838</v>
      </c>
    </row>
    <row r="71" spans="1:5" ht="157.5" x14ac:dyDescent="0.25">
      <c r="A71" s="17" t="s">
        <v>20</v>
      </c>
      <c r="B71" s="18" t="s">
        <v>128</v>
      </c>
      <c r="C71" s="34">
        <v>122380</v>
      </c>
      <c r="D71" s="34">
        <v>70752.399999999994</v>
      </c>
      <c r="E71" s="20">
        <f t="shared" si="1"/>
        <v>57.813695048210491</v>
      </c>
    </row>
    <row r="72" spans="1:5" ht="157.5" x14ac:dyDescent="0.25">
      <c r="A72" s="17" t="s">
        <v>21</v>
      </c>
      <c r="B72" s="18" t="s">
        <v>129</v>
      </c>
      <c r="C72" s="34">
        <v>50977.7</v>
      </c>
      <c r="D72" s="34">
        <v>31938.2</v>
      </c>
      <c r="E72" s="20">
        <f t="shared" si="1"/>
        <v>62.651316163734336</v>
      </c>
    </row>
    <row r="73" spans="1:5" ht="78.75" x14ac:dyDescent="0.25">
      <c r="A73" s="17" t="s">
        <v>22</v>
      </c>
      <c r="B73" s="18" t="s">
        <v>130</v>
      </c>
      <c r="C73" s="34">
        <v>2491.6999999999998</v>
      </c>
      <c r="D73" s="34">
        <v>1061.5999999999999</v>
      </c>
      <c r="E73" s="20">
        <f t="shared" si="1"/>
        <v>42.60545009431312</v>
      </c>
    </row>
    <row r="74" spans="1:5" ht="15.75" x14ac:dyDescent="0.25">
      <c r="A74" s="40" t="s">
        <v>63</v>
      </c>
      <c r="B74" s="40"/>
      <c r="C74" s="22">
        <f>SUM(C75:C77)</f>
        <v>40811.4</v>
      </c>
      <c r="D74" s="22">
        <f>SUM(D75:D77)</f>
        <v>22992.3</v>
      </c>
      <c r="E74" s="14">
        <f t="shared" si="1"/>
        <v>56.337934988753133</v>
      </c>
    </row>
    <row r="75" spans="1:5" ht="78.75" x14ac:dyDescent="0.25">
      <c r="A75" s="17" t="s">
        <v>23</v>
      </c>
      <c r="B75" s="18" t="s">
        <v>131</v>
      </c>
      <c r="C75" s="34">
        <v>32721.1</v>
      </c>
      <c r="D75" s="34">
        <v>18349.400000000001</v>
      </c>
      <c r="E75" s="20">
        <f t="shared" si="1"/>
        <v>56.078188080474078</v>
      </c>
    </row>
    <row r="76" spans="1:5" ht="78.75" x14ac:dyDescent="0.25">
      <c r="A76" s="17" t="s">
        <v>24</v>
      </c>
      <c r="B76" s="18" t="s">
        <v>132</v>
      </c>
      <c r="C76" s="34">
        <v>7802.3</v>
      </c>
      <c r="D76" s="34">
        <v>4396.8</v>
      </c>
      <c r="E76" s="20">
        <f t="shared" si="1"/>
        <v>56.352613972802892</v>
      </c>
    </row>
    <row r="77" spans="1:5" ht="78.75" x14ac:dyDescent="0.25">
      <c r="A77" s="17" t="s">
        <v>34</v>
      </c>
      <c r="B77" s="18" t="s">
        <v>133</v>
      </c>
      <c r="C77" s="34">
        <v>288</v>
      </c>
      <c r="D77" s="34">
        <v>246.1</v>
      </c>
      <c r="E77" s="20">
        <f t="shared" si="1"/>
        <v>85.451388888888886</v>
      </c>
    </row>
    <row r="78" spans="1:5" ht="15.75" x14ac:dyDescent="0.25">
      <c r="A78" s="40" t="s">
        <v>46</v>
      </c>
      <c r="B78" s="40"/>
      <c r="C78" s="21">
        <f>C82+C80</f>
        <v>9454.6</v>
      </c>
      <c r="D78" s="21">
        <f>D82+D80</f>
        <v>6651.6</v>
      </c>
      <c r="E78" s="14">
        <f t="shared" si="1"/>
        <v>70.353055655448145</v>
      </c>
    </row>
    <row r="79" spans="1:5" ht="15.75" x14ac:dyDescent="0.25">
      <c r="A79" s="44" t="s">
        <v>68</v>
      </c>
      <c r="B79" s="44"/>
      <c r="C79" s="19"/>
      <c r="D79" s="19"/>
      <c r="E79" s="20"/>
    </row>
    <row r="80" spans="1:5" ht="15.75" x14ac:dyDescent="0.25">
      <c r="A80" s="40" t="s">
        <v>65</v>
      </c>
      <c r="B80" s="40"/>
      <c r="C80" s="21">
        <f>C81</f>
        <v>2902.6</v>
      </c>
      <c r="D80" s="21">
        <f>D81</f>
        <v>2902.1</v>
      </c>
      <c r="E80" s="14">
        <f t="shared" si="1"/>
        <v>99.982774064631712</v>
      </c>
    </row>
    <row r="81" spans="1:6" ht="94.5" x14ac:dyDescent="0.25">
      <c r="A81" s="15" t="s">
        <v>71</v>
      </c>
      <c r="B81" s="32" t="s">
        <v>72</v>
      </c>
      <c r="C81" s="19">
        <v>2902.6</v>
      </c>
      <c r="D81" s="19">
        <v>2902.1</v>
      </c>
      <c r="E81" s="20">
        <f t="shared" si="1"/>
        <v>99.982774064631712</v>
      </c>
    </row>
    <row r="82" spans="1:6" ht="15.75" x14ac:dyDescent="0.25">
      <c r="A82" s="40" t="s">
        <v>66</v>
      </c>
      <c r="B82" s="40"/>
      <c r="C82" s="21">
        <f>C83+C84+C85+C86</f>
        <v>6552</v>
      </c>
      <c r="D82" s="21">
        <f t="shared" ref="D82" si="2">D83+D84+D85+D86</f>
        <v>3749.5</v>
      </c>
      <c r="E82" s="14">
        <f t="shared" si="1"/>
        <v>57.226800976800973</v>
      </c>
    </row>
    <row r="83" spans="1:6" ht="63" x14ac:dyDescent="0.25">
      <c r="A83" s="17" t="s">
        <v>48</v>
      </c>
      <c r="B83" s="18" t="s">
        <v>47</v>
      </c>
      <c r="C83" s="34">
        <v>1403.4</v>
      </c>
      <c r="D83" s="34">
        <v>1403.4</v>
      </c>
      <c r="E83" s="20">
        <f t="shared" si="1"/>
        <v>100</v>
      </c>
    </row>
    <row r="84" spans="1:6" ht="47.25" x14ac:dyDescent="0.25">
      <c r="A84" s="17" t="s">
        <v>82</v>
      </c>
      <c r="B84" s="18" t="s">
        <v>83</v>
      </c>
      <c r="C84" s="34">
        <v>5000</v>
      </c>
      <c r="D84" s="34">
        <v>2197.5</v>
      </c>
      <c r="E84" s="20">
        <f t="shared" si="1"/>
        <v>43.95</v>
      </c>
    </row>
    <row r="85" spans="1:6" ht="63" x14ac:dyDescent="0.25">
      <c r="A85" s="17" t="s">
        <v>49</v>
      </c>
      <c r="B85" s="18" t="s">
        <v>47</v>
      </c>
      <c r="C85" s="34">
        <v>60</v>
      </c>
      <c r="D85" s="34">
        <v>60</v>
      </c>
      <c r="E85" s="20">
        <f>D85/C85*100</f>
        <v>100</v>
      </c>
    </row>
    <row r="86" spans="1:6" ht="63" x14ac:dyDescent="0.25">
      <c r="A86" s="17" t="s">
        <v>73</v>
      </c>
      <c r="B86" s="18" t="s">
        <v>47</v>
      </c>
      <c r="C86" s="34">
        <v>88.6</v>
      </c>
      <c r="D86" s="34">
        <v>88.6</v>
      </c>
      <c r="E86" s="33">
        <f>D86/C86*100</f>
        <v>100</v>
      </c>
    </row>
    <row r="87" spans="1:6" ht="12.75" hidden="1" customHeight="1" x14ac:dyDescent="0.25">
      <c r="A87" s="42" t="s">
        <v>92</v>
      </c>
      <c r="B87" s="42"/>
      <c r="C87" s="16"/>
      <c r="D87" s="16"/>
      <c r="E87" s="16"/>
    </row>
    <row r="88" spans="1:6" ht="40.5" customHeight="1" x14ac:dyDescent="0.25">
      <c r="A88" s="43"/>
      <c r="B88" s="43"/>
      <c r="C88" s="26"/>
      <c r="D88" s="41" t="s">
        <v>93</v>
      </c>
      <c r="E88" s="41"/>
      <c r="F88" s="4"/>
    </row>
    <row r="89" spans="1:6" ht="3" customHeight="1" x14ac:dyDescent="0.25">
      <c r="A89" s="5"/>
      <c r="B89" s="5"/>
      <c r="C89" s="26" t="e">
        <f>C87-#REF!</f>
        <v>#REF!</v>
      </c>
      <c r="D89" s="5"/>
      <c r="E89" s="5"/>
    </row>
    <row r="90" spans="1:6" ht="15.75" x14ac:dyDescent="0.25">
      <c r="A90" s="39" t="s">
        <v>134</v>
      </c>
      <c r="B90" s="39"/>
      <c r="C90" s="26"/>
      <c r="D90" s="26"/>
    </row>
    <row r="91" spans="1:6" ht="11.25" customHeight="1" x14ac:dyDescent="0.25">
      <c r="A91" s="7" t="s">
        <v>35</v>
      </c>
      <c r="B91" s="7"/>
      <c r="C91" s="26"/>
    </row>
    <row r="93" spans="1:6" x14ac:dyDescent="0.25">
      <c r="D93" s="27"/>
    </row>
  </sheetData>
  <mergeCells count="21">
    <mergeCell ref="B1:E1"/>
    <mergeCell ref="A3:E4"/>
    <mergeCell ref="A8:B8"/>
    <mergeCell ref="A9:B9"/>
    <mergeCell ref="A11:B11"/>
    <mergeCell ref="A29:B29"/>
    <mergeCell ref="A7:B7"/>
    <mergeCell ref="A34:B34"/>
    <mergeCell ref="A50:B50"/>
    <mergeCell ref="A51:B51"/>
    <mergeCell ref="A43:B43"/>
    <mergeCell ref="A90:B90"/>
    <mergeCell ref="A52:B52"/>
    <mergeCell ref="D88:E88"/>
    <mergeCell ref="A64:B64"/>
    <mergeCell ref="A74:B74"/>
    <mergeCell ref="A87:B88"/>
    <mergeCell ref="A78:B78"/>
    <mergeCell ref="A79:B79"/>
    <mergeCell ref="A82:B82"/>
    <mergeCell ref="A80:B80"/>
  </mergeCells>
  <pageMargins left="0.70866141732283472" right="0.70866141732283472" top="0.74803149606299213" bottom="0.74803149606299213" header="0.31496062992125984" footer="0.31496062992125984"/>
  <pageSetup paperSize="9" scale="52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2019-08-15T05:26:50Z</dcterms:modified>
</cp:coreProperties>
</file>